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162\1 výzva\"/>
    </mc:Choice>
  </mc:AlternateContent>
  <xr:revisionPtr revIDLastSave="0" documentId="13_ncr:1_{C0553B48-47EB-4058-8E46-E4900B99179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8" i="1"/>
  <c r="T10" i="1" l="1"/>
  <c r="S11" i="1"/>
  <c r="P11" i="1"/>
  <c r="S9" i="1"/>
  <c r="T9" i="1"/>
  <c r="S10" i="1"/>
  <c r="P9" i="1"/>
  <c r="P10" i="1"/>
  <c r="T11" i="1" l="1"/>
  <c r="P7" i="1"/>
  <c r="Q14" i="1" s="1"/>
  <c r="S7" i="1"/>
  <c r="R14" i="1" s="1"/>
</calcChain>
</file>

<file path=xl/sharedStrings.xml><?xml version="1.0" encoding="utf-8"?>
<sst xmlns="http://schemas.openxmlformats.org/spreadsheetml/2006/main" count="58" uniqueCount="51">
  <si>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</si>
  <si>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</si>
  <si>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</si>
  <si>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</si>
  <si>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</si>
  <si>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</si>
  <si>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</si>
  <si>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</si>
  <si>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</si>
  <si>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</si>
  <si>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</si>
  <si>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</si>
  <si>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30231000-7 - Počítačové monitory a konzoly</t>
  </si>
  <si>
    <t xml:space="preserve">30237000-9 - Součásti, příslušenství a doplňky pro počítače </t>
  </si>
  <si>
    <t xml:space="preserve">30237200-1 - Počítačová příslušenství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</si>
  <si>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</si>
  <si>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</si>
  <si>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</si>
  <si>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</si>
  <si>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</si>
  <si>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</si>
  <si>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</si>
  <si>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</si>
  <si>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</si>
  <si>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</si>
  <si>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</si>
  <si>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</si>
  <si>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</si>
  <si>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</si>
  <si>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</si>
  <si>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</si>
  <si>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</si>
  <si>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</si>
  <si>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NE</t>
  </si>
  <si>
    <t>Pokud financováno z projektových prostředků, pak ŘEŠITEL uvede: NÁZEV A ČÍSLO DOTAČNÍHO PROJEKTU</t>
  </si>
  <si>
    <t>21 dní</t>
  </si>
  <si>
    <t>Ing. Jiří Basl, Ph.D., 
Tel.: 37763 4249,
603 216 039</t>
  </si>
  <si>
    <t>Univerzitní 26, 
301 00 Plzeň, 
Fakulta elektrotechnická - Katedra elektroniky a informačních technologií,
místnost EK 502</t>
  </si>
  <si>
    <t>Samostatná faktura</t>
  </si>
  <si>
    <t xml:space="preserve">Příloha č. 2 Kupní smlouvy - technická specifikace
Výpočetní technika (III.) 162 - 2024 </t>
  </si>
  <si>
    <t>Notebook 16''</t>
  </si>
  <si>
    <t xml:space="preserve">Dokovací stanice </t>
  </si>
  <si>
    <t>Monitor 27''</t>
  </si>
  <si>
    <t>Taška na notebook</t>
  </si>
  <si>
    <t>Záruka na zboží min. 36 měsíců, servis NBD on site.</t>
  </si>
  <si>
    <t xml:space="preserve">Výkon procesoru v Passmark CPU více než 17 400 bodů. 
Operační paměť min. 16GB LPDDR5. 
Displej 16'' IPS matný, nedotykový, rozlišení min. 1920 x 1200, svítivost min. 300 nits.
Grafika integrovaná.   
Úložiště min. 1TB SSD.
Webkamera min. 1080px. Interní mikrofon.
Obsahuje integrovaný bezdrátový adaptér WiFi 6E a bluetooth min. v5.3. 
Porty min.: 
2x USB-C 3.2 Gen 2x2 (přenos dat, přenosová rychlost signálu 20 Gb/s, podpora DisplayPort 1.4, napájení notebooku), 
2x USB 3.2 Gen 1, 
1x kombinovaný konektor sluchátek/mikrofonu, 
1x HDMI 2.1 (4K @60Hz), 
1x RJ-45 (LAN). 
Možnost připojení dokovací stanice přes USB-C a dobíjení z této dokovací stanice. 
Podsvícená klávesnice s numerickými klávesami. Klávesnice odolná proti polití. Touchpad.
Záruka min. 36 měsíců, servis on site. </t>
  </si>
  <si>
    <t xml:space="preserve">Operační systém Windows 11, stačí ve verzi Home, předinstalovaný (nesmí to být licence typu K12 (EDU)). 
OS Windows požadujeme z důvodu kompatibility s interními aplikacemi ZČU (Stag, Magion,...). 
Podpora prostřednictvím internetu umožňuje stahování ovladačů a manuálu z internetu adresně pro konkrétní zadaný typ (sériové číslo) zařízení.  </t>
  </si>
  <si>
    <r>
      <rPr>
        <b/>
        <sz val="11"/>
        <color theme="1"/>
        <rFont val="Calibri"/>
        <family val="2"/>
        <charset val="238"/>
        <scheme val="minor"/>
      </rPr>
      <t xml:space="preserve">Dokovací stanice kompatibilní s položkou č. 1. </t>
    </r>
    <r>
      <rPr>
        <sz val="11"/>
        <color theme="1"/>
        <rFont val="Calibri"/>
        <family val="2"/>
        <charset val="238"/>
        <scheme val="minor"/>
      </rPr>
      <t xml:space="preserve">
Vstup USB-C.
Obsahuje zdroj, přes dokovací stanici lze dobíjet připojené zařízení.  
Porty min.: 2x Display port, 1x HDMI, 4x USB-A Gen 3.2,  1x USB-C, Gigabitový Ethernet RJ-45, audio port jack 3,5 mm.</t>
    </r>
  </si>
  <si>
    <r>
      <rPr>
        <b/>
        <sz val="11"/>
        <color theme="1"/>
        <rFont val="Calibri"/>
        <family val="2"/>
        <charset val="238"/>
        <scheme val="minor"/>
      </rPr>
      <t xml:space="preserve">Taška na notebook - kompatibilní s pol.č. 1. </t>
    </r>
    <r>
      <rPr>
        <sz val="11"/>
        <color theme="1"/>
        <rFont val="Calibri"/>
        <family val="2"/>
        <charset val="238"/>
        <scheme val="minor"/>
      </rPr>
      <t xml:space="preserve">
Do tašky se vejde kromě notebooku i napájecí adaptér a myš. 
Barva nejlépe černá.</t>
    </r>
  </si>
  <si>
    <t>Monitor o úhlopříčce 27", IPS, Full HD, rozlišení min. 1920 x 1080 (16:9), min. 100 Hz, antireflexní displej, bar. hloubka min. 6 bit, odezva max. 5 ms, nastavitelná výška, pivot, Power Delivery max. 15 W, HDMI, DisplayPort a VGA, USB, USB-C a USB-B datové rozhraní, VESA.
Záruka min. 36 měsíců.</t>
  </si>
  <si>
    <t>Záruka na zboží min. 36 měsíců.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</si>
</sst>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9" fillId="0" borderId="0"/>
    <xf numFmtId="0" fontId="10" fillId="0" borderId="0"/>
  </cellStyleXfs>
  <cellXfs count="133">
    <xf numFmtId="0" fontId="0" fillId="0" borderId="0" xfId="0"/>
    <xf numFmtId="0" fontId="0" fillId="0" borderId="0" xfId="0" applyProtection="1"/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6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24" fillId="0" borderId="0" xfId="0" applyFont="1" applyAlignment="1" applyProtection="1">
      <alignment horizontal="center"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5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7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17" fillId="5" borderId="6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21" xfId="0" applyNumberForma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2" fillId="3" borderId="22" xfId="0" applyFont="1" applyFill="1" applyBorder="1" applyAlignment="1" applyProtection="1">
      <alignment horizontal="left" vertical="center" wrapText="1" indent="1"/>
    </xf>
    <xf numFmtId="0" fontId="3" fillId="3" borderId="14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14" fillId="6" borderId="14" xfId="0" applyFont="1" applyFill="1" applyBorder="1" applyAlignment="1" applyProtection="1">
      <alignment horizontal="center" vertical="center" wrapText="1"/>
    </xf>
    <xf numFmtId="0" fontId="2" fillId="6" borderId="14" xfId="0" applyFont="1" applyFill="1" applyBorder="1" applyAlignment="1" applyProtection="1">
      <alignment horizontal="center" vertical="center" wrapText="1"/>
    </xf>
    <xf numFmtId="0" fontId="11" fillId="3" borderId="14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8" fillId="3" borderId="14" xfId="0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6" fillId="3" borderId="19" xfId="0" applyFont="1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left" vertical="center" wrapText="1" indent="1"/>
    </xf>
    <xf numFmtId="0" fontId="25" fillId="4" borderId="19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14" fillId="6" borderId="19" xfId="0" applyFont="1" applyFill="1" applyBorder="1" applyAlignment="1" applyProtection="1">
      <alignment horizontal="center" vertical="center" wrapText="1"/>
    </xf>
    <xf numFmtId="0" fontId="2" fillId="6" borderId="15" xfId="0" applyFont="1" applyFill="1" applyBorder="1" applyAlignment="1" applyProtection="1">
      <alignment horizontal="center" vertical="center" wrapText="1"/>
    </xf>
    <xf numFmtId="0" fontId="11" fillId="3" borderId="15" xfId="0" applyFont="1" applyFill="1" applyBorder="1" applyAlignment="1" applyProtection="1">
      <alignment horizontal="center" vertical="center" wrapText="1"/>
    </xf>
    <xf numFmtId="164" fontId="0" fillId="0" borderId="19" xfId="0" applyNumberFormat="1" applyBorder="1" applyAlignment="1" applyProtection="1">
      <alignment horizontal="right" vertical="center" indent="1"/>
    </xf>
    <xf numFmtId="164" fontId="0" fillId="3" borderId="19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9" xfId="0" applyBorder="1" applyAlignment="1" applyProtection="1">
      <alignment horizontal="center" vertical="center"/>
    </xf>
    <xf numFmtId="0" fontId="8" fillId="3" borderId="15" xfId="0" applyFont="1" applyFill="1" applyBorder="1" applyAlignment="1" applyProtection="1">
      <alignment horizontal="center" vertical="center" wrapText="1"/>
    </xf>
    <xf numFmtId="0" fontId="9" fillId="3" borderId="19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left" vertical="center" wrapText="1" indent="1"/>
    </xf>
    <xf numFmtId="0" fontId="25" fillId="4" borderId="13" xfId="0" applyFont="1" applyFill="1" applyBorder="1" applyAlignment="1" applyProtection="1">
      <alignment horizontal="center" vertical="center" wrapText="1"/>
    </xf>
    <xf numFmtId="0" fontId="14" fillId="6" borderId="13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9" fillId="3" borderId="13" xfId="0" applyFont="1" applyFill="1" applyBorder="1" applyAlignment="1" applyProtection="1">
      <alignment horizontal="center" vertical="center" wrapText="1"/>
    </xf>
    <xf numFmtId="0" fontId="14" fillId="6" borderId="15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left" vertical="center" wrapText="1" indent="1"/>
    </xf>
    <xf numFmtId="0" fontId="25" fillId="4" borderId="17" xfId="0" applyFont="1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14" fillId="6" borderId="17" xfId="0" applyFont="1" applyFill="1" applyBorder="1" applyAlignment="1" applyProtection="1">
      <alignment horizontal="center" vertical="center" wrapText="1"/>
    </xf>
    <xf numFmtId="0" fontId="2" fillId="6" borderId="18" xfId="0" applyFont="1" applyFill="1" applyBorder="1" applyAlignment="1" applyProtection="1">
      <alignment horizontal="center" vertical="center" wrapText="1"/>
    </xf>
    <xf numFmtId="0" fontId="11" fillId="3" borderId="18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8" fillId="3" borderId="18" xfId="0" applyFont="1" applyFill="1" applyBorder="1" applyAlignment="1" applyProtection="1">
      <alignment horizontal="center" vertical="center" wrapText="1"/>
    </xf>
    <xf numFmtId="0" fontId="9" fillId="3" borderId="17" xfId="0" applyFont="1" applyFill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4" fillId="0" borderId="0" xfId="2" applyFont="1" applyAlignment="1" applyProtection="1">
      <alignment horizontal="left" vertical="center" wrapText="1"/>
    </xf>
    <xf numFmtId="0" fontId="17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/>
    </xf>
    <xf numFmtId="164" fontId="13" fillId="0" borderId="10" xfId="0" applyNumberFormat="1" applyFont="1" applyBorder="1" applyAlignment="1" applyProtection="1">
      <alignment horizontal="center" vertical="center"/>
    </xf>
    <xf numFmtId="164" fontId="13" fillId="0" borderId="11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0" fontId="23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left" vertical="center" wrapText="1"/>
    </xf>
    <xf numFmtId="0" fontId="15" fillId="4" borderId="22" xfId="0" applyFont="1" applyFill="1" applyBorder="1" applyAlignment="1" applyProtection="1">
      <alignment horizontal="left" vertical="center" wrapText="1" indent="1"/>
      <protection locked="0"/>
    </xf>
    <xf numFmtId="0" fontId="15" fillId="4" borderId="19" xfId="0" applyFont="1" applyFill="1" applyBorder="1" applyAlignment="1" applyProtection="1">
      <alignment horizontal="left" vertical="center" wrapText="1" indent="1"/>
      <protection locked="0"/>
    </xf>
    <xf numFmtId="0" fontId="15" fillId="4" borderId="13" xfId="0" applyFont="1" applyFill="1" applyBorder="1" applyAlignment="1" applyProtection="1">
      <alignment horizontal="left" vertical="center" wrapText="1" indent="1"/>
      <protection locked="0"/>
    </xf>
    <xf numFmtId="0" fontId="15" fillId="4" borderId="17" xfId="0" applyFont="1" applyFill="1" applyBorder="1" applyAlignment="1" applyProtection="1">
      <alignment horizontal="left" vertical="center" wrapText="1" indent="1"/>
      <protection locked="0"/>
    </xf>
    <xf numFmtId="164" fontId="15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7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1"/>
  <sheetViews>
    <sheetView tabSelected="1" topLeftCell="I1" zoomScaleNormal="100" workbookViewId="0">
      <selection activeCell="O3" sqref="O3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123" customWidth="1"/>
    <col min="5" max="5" width="10.5703125" style="22" customWidth="1"/>
    <col min="6" max="6" width="134.28515625" style="4" customWidth="1"/>
    <col min="7" max="7" width="35.85546875" style="6" customWidth="1"/>
    <col min="8" max="8" width="23.42578125" style="6" customWidth="1"/>
    <col min="9" max="9" width="24" style="6" customWidth="1"/>
    <col min="10" max="10" width="16.140625" style="4" customWidth="1"/>
    <col min="11" max="11" width="31.85546875" style="1" hidden="1" customWidth="1"/>
    <col min="12" max="12" width="30.140625" style="1" customWidth="1"/>
    <col min="13" max="13" width="23.5703125" style="1" customWidth="1"/>
    <col min="14" max="14" width="35.5703125" style="6" customWidth="1"/>
    <col min="15" max="15" width="27.28515625" style="6" customWidth="1"/>
    <col min="16" max="16" width="19.14062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4.85546875" style="17" customWidth="1"/>
    <col min="23" max="16384" width="9.140625" style="1"/>
  </cols>
  <sheetData>
    <row r="1" spans="1:22" ht="40.9" customHeight="1" x14ac:dyDescent="0.25">
      <c r="B1" s="2" t="s">
        <v>39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15</v>
      </c>
      <c r="D6" s="29" t="s">
        <v>4</v>
      </c>
      <c r="E6" s="29" t="s">
        <v>16</v>
      </c>
      <c r="F6" s="29" t="s">
        <v>17</v>
      </c>
      <c r="G6" s="30" t="s">
        <v>32</v>
      </c>
      <c r="H6" s="30" t="s">
        <v>26</v>
      </c>
      <c r="I6" s="31" t="s">
        <v>18</v>
      </c>
      <c r="J6" s="29" t="s">
        <v>19</v>
      </c>
      <c r="K6" s="29" t="s">
        <v>34</v>
      </c>
      <c r="L6" s="32" t="s">
        <v>20</v>
      </c>
      <c r="M6" s="33" t="s">
        <v>21</v>
      </c>
      <c r="N6" s="32" t="s">
        <v>22</v>
      </c>
      <c r="O6" s="29" t="s">
        <v>30</v>
      </c>
      <c r="P6" s="32" t="s">
        <v>23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24</v>
      </c>
      <c r="V6" s="32" t="s">
        <v>25</v>
      </c>
    </row>
    <row r="7" spans="1:22" ht="276" customHeight="1" thickTop="1" x14ac:dyDescent="0.25">
      <c r="A7" s="36"/>
      <c r="B7" s="37">
        <v>1</v>
      </c>
      <c r="C7" s="38" t="s">
        <v>40</v>
      </c>
      <c r="D7" s="39">
        <v>2</v>
      </c>
      <c r="E7" s="40" t="s">
        <v>29</v>
      </c>
      <c r="F7" s="41" t="s">
        <v>45</v>
      </c>
      <c r="G7" s="125"/>
      <c r="H7" s="125"/>
      <c r="I7" s="42" t="s">
        <v>38</v>
      </c>
      <c r="J7" s="43" t="s">
        <v>33</v>
      </c>
      <c r="K7" s="44"/>
      <c r="L7" s="45" t="s">
        <v>44</v>
      </c>
      <c r="M7" s="46" t="s">
        <v>36</v>
      </c>
      <c r="N7" s="46" t="s">
        <v>37</v>
      </c>
      <c r="O7" s="47" t="s">
        <v>35</v>
      </c>
      <c r="P7" s="48">
        <f>D7*Q7</f>
        <v>40400</v>
      </c>
      <c r="Q7" s="49">
        <v>20200</v>
      </c>
      <c r="R7" s="129"/>
      <c r="S7" s="50">
        <f>D7*R7</f>
        <v>0</v>
      </c>
      <c r="T7" s="51" t="str">
        <f>IF(ISNUMBER(R7+R8), IF(R7+R8&gt;Q7,"NEVYHOVUJE","VYHOVUJE")," ")</f>
        <v>VYHOVUJE</v>
      </c>
      <c r="U7" s="52"/>
      <c r="V7" s="53" t="s">
        <v>11</v>
      </c>
    </row>
    <row r="8" spans="1:22" ht="71.25" customHeight="1" x14ac:dyDescent="0.25">
      <c r="A8" s="36"/>
      <c r="B8" s="54"/>
      <c r="C8" s="55"/>
      <c r="D8" s="56"/>
      <c r="E8" s="57"/>
      <c r="F8" s="58" t="s">
        <v>46</v>
      </c>
      <c r="G8" s="126"/>
      <c r="H8" s="59" t="s">
        <v>33</v>
      </c>
      <c r="I8" s="60"/>
      <c r="J8" s="61"/>
      <c r="K8" s="62"/>
      <c r="L8" s="63"/>
      <c r="M8" s="64"/>
      <c r="N8" s="64"/>
      <c r="O8" s="65"/>
      <c r="P8" s="66"/>
      <c r="Q8" s="67"/>
      <c r="R8" s="130"/>
      <c r="S8" s="68">
        <f>D7*R8</f>
        <v>0</v>
      </c>
      <c r="T8" s="69"/>
      <c r="U8" s="70"/>
      <c r="V8" s="71"/>
    </row>
    <row r="9" spans="1:22" ht="78" customHeight="1" x14ac:dyDescent="0.25">
      <c r="A9" s="36"/>
      <c r="B9" s="72">
        <v>2</v>
      </c>
      <c r="C9" s="73" t="s">
        <v>41</v>
      </c>
      <c r="D9" s="74">
        <v>2</v>
      </c>
      <c r="E9" s="75" t="s">
        <v>29</v>
      </c>
      <c r="F9" s="76" t="s">
        <v>47</v>
      </c>
      <c r="G9" s="127"/>
      <c r="H9" s="77" t="s">
        <v>33</v>
      </c>
      <c r="I9" s="60"/>
      <c r="J9" s="61"/>
      <c r="K9" s="62"/>
      <c r="L9" s="78"/>
      <c r="M9" s="64"/>
      <c r="N9" s="64"/>
      <c r="O9" s="65"/>
      <c r="P9" s="79">
        <f>D9*Q9</f>
        <v>6460</v>
      </c>
      <c r="Q9" s="80">
        <v>3230</v>
      </c>
      <c r="R9" s="131"/>
      <c r="S9" s="81">
        <f>D9*R9</f>
        <v>0</v>
      </c>
      <c r="T9" s="82" t="str">
        <f t="shared" ref="T9:T10" si="0">IF(ISNUMBER(R9), IF(R9&gt;Q9,"NEVYHOVUJE","VYHOVUJE")," ")</f>
        <v xml:space="preserve"> </v>
      </c>
      <c r="U9" s="70"/>
      <c r="V9" s="83" t="s">
        <v>13</v>
      </c>
    </row>
    <row r="10" spans="1:22" ht="64.5" customHeight="1" x14ac:dyDescent="0.25">
      <c r="A10" s="36"/>
      <c r="B10" s="72">
        <v>3</v>
      </c>
      <c r="C10" s="73" t="s">
        <v>42</v>
      </c>
      <c r="D10" s="74">
        <v>4</v>
      </c>
      <c r="E10" s="75" t="s">
        <v>29</v>
      </c>
      <c r="F10" s="76" t="s">
        <v>49</v>
      </c>
      <c r="G10" s="127"/>
      <c r="H10" s="127"/>
      <c r="I10" s="60"/>
      <c r="J10" s="61"/>
      <c r="K10" s="62"/>
      <c r="L10" s="84" t="s">
        <v>50</v>
      </c>
      <c r="M10" s="64"/>
      <c r="N10" s="64"/>
      <c r="O10" s="65"/>
      <c r="P10" s="79">
        <f>D10*Q10</f>
        <v>14800</v>
      </c>
      <c r="Q10" s="80">
        <v>3700</v>
      </c>
      <c r="R10" s="131"/>
      <c r="S10" s="81">
        <f>D10*R10</f>
        <v>0</v>
      </c>
      <c r="T10" s="82" t="str">
        <f t="shared" si="0"/>
        <v xml:space="preserve"> </v>
      </c>
      <c r="U10" s="70"/>
      <c r="V10" s="83" t="s">
        <v>12</v>
      </c>
    </row>
    <row r="11" spans="1:22" ht="112.5" customHeight="1" thickBot="1" x14ac:dyDescent="0.3">
      <c r="A11" s="36"/>
      <c r="B11" s="85">
        <v>4</v>
      </c>
      <c r="C11" s="86" t="s">
        <v>43</v>
      </c>
      <c r="D11" s="87">
        <v>2</v>
      </c>
      <c r="E11" s="88" t="s">
        <v>29</v>
      </c>
      <c r="F11" s="89" t="s">
        <v>48</v>
      </c>
      <c r="G11" s="128"/>
      <c r="H11" s="90" t="s">
        <v>33</v>
      </c>
      <c r="I11" s="91"/>
      <c r="J11" s="92"/>
      <c r="K11" s="93"/>
      <c r="L11" s="94"/>
      <c r="M11" s="95"/>
      <c r="N11" s="95"/>
      <c r="O11" s="96"/>
      <c r="P11" s="97">
        <f>D11*Q11</f>
        <v>900</v>
      </c>
      <c r="Q11" s="98">
        <v>450</v>
      </c>
      <c r="R11" s="132"/>
      <c r="S11" s="99">
        <f>D11*R11</f>
        <v>0</v>
      </c>
      <c r="T11" s="100" t="str">
        <f t="shared" ref="T11" si="1">IF(ISNUMBER(R11), IF(R11&gt;Q11,"NEVYHOVUJE","VYHOVUJE")," ")</f>
        <v xml:space="preserve"> </v>
      </c>
      <c r="U11" s="101"/>
      <c r="V11" s="102" t="s">
        <v>14</v>
      </c>
    </row>
    <row r="12" spans="1:22" ht="17.45" customHeight="1" thickTop="1" thickBot="1" x14ac:dyDescent="0.3">
      <c r="C12" s="1"/>
      <c r="D12" s="1"/>
      <c r="E12" s="1"/>
      <c r="F12" s="1"/>
      <c r="G12" s="1"/>
      <c r="H12" s="1"/>
      <c r="I12" s="1"/>
      <c r="J12" s="1"/>
      <c r="N12" s="1"/>
      <c r="O12" s="1"/>
      <c r="P12" s="1"/>
    </row>
    <row r="13" spans="1:22" ht="51.75" customHeight="1" thickTop="1" thickBot="1" x14ac:dyDescent="0.3">
      <c r="B13" s="103" t="s">
        <v>28</v>
      </c>
      <c r="C13" s="103"/>
      <c r="D13" s="103"/>
      <c r="E13" s="103"/>
      <c r="F13" s="103"/>
      <c r="G13" s="103"/>
      <c r="H13" s="104"/>
      <c r="I13" s="104"/>
      <c r="J13" s="105"/>
      <c r="K13" s="105"/>
      <c r="L13" s="27"/>
      <c r="M13" s="27"/>
      <c r="N13" s="27"/>
      <c r="O13" s="106"/>
      <c r="P13" s="106"/>
      <c r="Q13" s="107" t="s">
        <v>9</v>
      </c>
      <c r="R13" s="108" t="s">
        <v>10</v>
      </c>
      <c r="S13" s="109"/>
      <c r="T13" s="110"/>
      <c r="U13" s="111"/>
      <c r="V13" s="112"/>
    </row>
    <row r="14" spans="1:22" ht="50.45" customHeight="1" thickTop="1" thickBot="1" x14ac:dyDescent="0.3">
      <c r="B14" s="113" t="s">
        <v>27</v>
      </c>
      <c r="C14" s="113"/>
      <c r="D14" s="113"/>
      <c r="E14" s="113"/>
      <c r="F14" s="113"/>
      <c r="G14" s="113"/>
      <c r="H14" s="113"/>
      <c r="I14" s="114"/>
      <c r="L14" s="7"/>
      <c r="M14" s="7"/>
      <c r="N14" s="7"/>
      <c r="O14" s="115"/>
      <c r="P14" s="115"/>
      <c r="Q14" s="116">
        <f>SUM(P7:P11)</f>
        <v>62560</v>
      </c>
      <c r="R14" s="117">
        <f>SUM(S7:S11)</f>
        <v>0</v>
      </c>
      <c r="S14" s="118"/>
      <c r="T14" s="119"/>
    </row>
    <row r="15" spans="1:22" ht="15.75" thickTop="1" x14ac:dyDescent="0.25">
      <c r="B15" s="120" t="s">
        <v>31</v>
      </c>
      <c r="C15" s="120"/>
      <c r="D15" s="120"/>
      <c r="E15" s="120"/>
      <c r="F15" s="120"/>
      <c r="G15" s="120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x14ac:dyDescent="0.25">
      <c r="B16" s="121"/>
      <c r="C16" s="121"/>
      <c r="D16" s="121"/>
      <c r="E16" s="121"/>
      <c r="F16" s="121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2:19" x14ac:dyDescent="0.25">
      <c r="B17" s="121"/>
      <c r="C17" s="121"/>
      <c r="D17" s="121"/>
      <c r="E17" s="121"/>
      <c r="F17" s="121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2:19" x14ac:dyDescent="0.25">
      <c r="B18" s="121"/>
      <c r="C18" s="121"/>
      <c r="D18" s="121"/>
      <c r="E18" s="121"/>
      <c r="F18" s="121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2:19" ht="19.899999999999999" customHeight="1" x14ac:dyDescent="0.25">
      <c r="C19" s="105"/>
      <c r="D19" s="122"/>
      <c r="E19" s="105"/>
      <c r="F19" s="105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2:19" ht="19.899999999999999" customHeight="1" x14ac:dyDescent="0.25">
      <c r="H20" s="124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19" ht="19.899999999999999" customHeight="1" x14ac:dyDescent="0.25">
      <c r="C21" s="105"/>
      <c r="D21" s="122"/>
      <c r="E21" s="105"/>
      <c r="F21" s="105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19" ht="19.899999999999999" customHeight="1" x14ac:dyDescent="0.25">
      <c r="C22" s="105"/>
      <c r="D22" s="122"/>
      <c r="E22" s="105"/>
      <c r="F22" s="105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19" ht="19.899999999999999" customHeight="1" x14ac:dyDescent="0.25">
      <c r="C23" s="105"/>
      <c r="D23" s="122"/>
      <c r="E23" s="105"/>
      <c r="F23" s="105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19" ht="19.899999999999999" customHeight="1" x14ac:dyDescent="0.25">
      <c r="C24" s="105"/>
      <c r="D24" s="122"/>
      <c r="E24" s="105"/>
      <c r="F24" s="105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19" ht="19.899999999999999" customHeight="1" x14ac:dyDescent="0.25">
      <c r="C25" s="105"/>
      <c r="D25" s="122"/>
      <c r="E25" s="105"/>
      <c r="F25" s="105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19" ht="19.899999999999999" customHeight="1" x14ac:dyDescent="0.25">
      <c r="C26" s="105"/>
      <c r="D26" s="122"/>
      <c r="E26" s="105"/>
      <c r="F26" s="105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19" ht="19.899999999999999" customHeight="1" x14ac:dyDescent="0.25">
      <c r="C27" s="105"/>
      <c r="D27" s="122"/>
      <c r="E27" s="105"/>
      <c r="F27" s="105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19" ht="19.899999999999999" customHeight="1" x14ac:dyDescent="0.25">
      <c r="C28" s="105"/>
      <c r="D28" s="122"/>
      <c r="E28" s="105"/>
      <c r="F28" s="105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19" ht="19.899999999999999" customHeight="1" x14ac:dyDescent="0.25">
      <c r="C29" s="105"/>
      <c r="D29" s="122"/>
      <c r="E29" s="105"/>
      <c r="F29" s="105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19" ht="19.899999999999999" customHeight="1" x14ac:dyDescent="0.25">
      <c r="C30" s="105"/>
      <c r="D30" s="122"/>
      <c r="E30" s="105"/>
      <c r="F30" s="105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19" ht="19.899999999999999" customHeight="1" x14ac:dyDescent="0.25">
      <c r="C31" s="105"/>
      <c r="D31" s="122"/>
      <c r="E31" s="105"/>
      <c r="F31" s="105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19" ht="19.899999999999999" customHeight="1" x14ac:dyDescent="0.25">
      <c r="C32" s="105"/>
      <c r="D32" s="122"/>
      <c r="E32" s="105"/>
      <c r="F32" s="105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05"/>
      <c r="D33" s="122"/>
      <c r="E33" s="105"/>
      <c r="F33" s="105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05"/>
      <c r="D34" s="122"/>
      <c r="E34" s="105"/>
      <c r="F34" s="105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05"/>
      <c r="D35" s="122"/>
      <c r="E35" s="105"/>
      <c r="F35" s="105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05"/>
      <c r="D36" s="122"/>
      <c r="E36" s="105"/>
      <c r="F36" s="105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05"/>
      <c r="D37" s="122"/>
      <c r="E37" s="105"/>
      <c r="F37" s="105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05"/>
      <c r="D38" s="122"/>
      <c r="E38" s="105"/>
      <c r="F38" s="105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05"/>
      <c r="D39" s="122"/>
      <c r="E39" s="105"/>
      <c r="F39" s="105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05"/>
      <c r="D40" s="122"/>
      <c r="E40" s="105"/>
      <c r="F40" s="105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05"/>
      <c r="D41" s="122"/>
      <c r="E41" s="105"/>
      <c r="F41" s="105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05"/>
      <c r="D42" s="122"/>
      <c r="E42" s="105"/>
      <c r="F42" s="105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05"/>
      <c r="D43" s="122"/>
      <c r="E43" s="105"/>
      <c r="F43" s="105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05"/>
      <c r="D44" s="122"/>
      <c r="E44" s="105"/>
      <c r="F44" s="105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05"/>
      <c r="D45" s="122"/>
      <c r="E45" s="105"/>
      <c r="F45" s="105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05"/>
      <c r="D46" s="122"/>
      <c r="E46" s="105"/>
      <c r="F46" s="105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05"/>
      <c r="D47" s="122"/>
      <c r="E47" s="105"/>
      <c r="F47" s="105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05"/>
      <c r="D48" s="122"/>
      <c r="E48" s="105"/>
      <c r="F48" s="105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05"/>
      <c r="D49" s="122"/>
      <c r="E49" s="105"/>
      <c r="F49" s="105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05"/>
      <c r="D50" s="122"/>
      <c r="E50" s="105"/>
      <c r="F50" s="105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05"/>
      <c r="D51" s="122"/>
      <c r="E51" s="105"/>
      <c r="F51" s="105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05"/>
      <c r="D52" s="122"/>
      <c r="E52" s="105"/>
      <c r="F52" s="105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05"/>
      <c r="D53" s="122"/>
      <c r="E53" s="105"/>
      <c r="F53" s="105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05"/>
      <c r="D54" s="122"/>
      <c r="E54" s="105"/>
      <c r="F54" s="105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05"/>
      <c r="D55" s="122"/>
      <c r="E55" s="105"/>
      <c r="F55" s="105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05"/>
      <c r="D56" s="122"/>
      <c r="E56" s="105"/>
      <c r="F56" s="105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05"/>
      <c r="D57" s="122"/>
      <c r="E57" s="105"/>
      <c r="F57" s="105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05"/>
      <c r="D58" s="122"/>
      <c r="E58" s="105"/>
      <c r="F58" s="105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05"/>
      <c r="D59" s="122"/>
      <c r="E59" s="105"/>
      <c r="F59" s="105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05"/>
      <c r="D60" s="122"/>
      <c r="E60" s="105"/>
      <c r="F60" s="105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05"/>
      <c r="D61" s="122"/>
      <c r="E61" s="105"/>
      <c r="F61" s="105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05"/>
      <c r="D62" s="122"/>
      <c r="E62" s="105"/>
      <c r="F62" s="105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05"/>
      <c r="D63" s="122"/>
      <c r="E63" s="105"/>
      <c r="F63" s="105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05"/>
      <c r="D64" s="122"/>
      <c r="E64" s="105"/>
      <c r="F64" s="105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05"/>
      <c r="D65" s="122"/>
      <c r="E65" s="105"/>
      <c r="F65" s="105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05"/>
      <c r="D66" s="122"/>
      <c r="E66" s="105"/>
      <c r="F66" s="105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05"/>
      <c r="D67" s="122"/>
      <c r="E67" s="105"/>
      <c r="F67" s="105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05"/>
      <c r="D68" s="122"/>
      <c r="E68" s="105"/>
      <c r="F68" s="105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05"/>
      <c r="D69" s="122"/>
      <c r="E69" s="105"/>
      <c r="F69" s="105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05"/>
      <c r="D70" s="122"/>
      <c r="E70" s="105"/>
      <c r="F70" s="105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05"/>
      <c r="D71" s="122"/>
      <c r="E71" s="105"/>
      <c r="F71" s="105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05"/>
      <c r="D72" s="122"/>
      <c r="E72" s="105"/>
      <c r="F72" s="105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05"/>
      <c r="D73" s="122"/>
      <c r="E73" s="105"/>
      <c r="F73" s="105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05"/>
      <c r="D74" s="122"/>
      <c r="E74" s="105"/>
      <c r="F74" s="105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05"/>
      <c r="D75" s="122"/>
      <c r="E75" s="105"/>
      <c r="F75" s="105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05"/>
      <c r="D76" s="122"/>
      <c r="E76" s="105"/>
      <c r="F76" s="105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05"/>
      <c r="D77" s="122"/>
      <c r="E77" s="105"/>
      <c r="F77" s="105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05"/>
      <c r="D78" s="122"/>
      <c r="E78" s="105"/>
      <c r="F78" s="105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05"/>
      <c r="D79" s="122"/>
      <c r="E79" s="105"/>
      <c r="F79" s="105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05"/>
      <c r="D80" s="122"/>
      <c r="E80" s="105"/>
      <c r="F80" s="105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05"/>
      <c r="D81" s="122"/>
      <c r="E81" s="105"/>
      <c r="F81" s="105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05"/>
      <c r="D82" s="122"/>
      <c r="E82" s="105"/>
      <c r="F82" s="105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05"/>
      <c r="D83" s="122"/>
      <c r="E83" s="105"/>
      <c r="F83" s="105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05"/>
      <c r="D84" s="122"/>
      <c r="E84" s="105"/>
      <c r="F84" s="105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05"/>
      <c r="D85" s="122"/>
      <c r="E85" s="105"/>
      <c r="F85" s="105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05"/>
      <c r="D86" s="122"/>
      <c r="E86" s="105"/>
      <c r="F86" s="105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05"/>
      <c r="D87" s="122"/>
      <c r="E87" s="105"/>
      <c r="F87" s="105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05"/>
      <c r="D88" s="122"/>
      <c r="E88" s="105"/>
      <c r="F88" s="105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05"/>
      <c r="D89" s="122"/>
      <c r="E89" s="105"/>
      <c r="F89" s="105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05"/>
      <c r="D90" s="122"/>
      <c r="E90" s="105"/>
      <c r="F90" s="105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05"/>
      <c r="D91" s="122"/>
      <c r="E91" s="105"/>
      <c r="F91" s="105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05"/>
      <c r="D92" s="122"/>
      <c r="E92" s="105"/>
      <c r="F92" s="105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05"/>
      <c r="D93" s="122"/>
      <c r="E93" s="105"/>
      <c r="F93" s="105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05"/>
      <c r="D94" s="122"/>
      <c r="E94" s="105"/>
      <c r="F94" s="105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05"/>
      <c r="D95" s="122"/>
      <c r="E95" s="105"/>
      <c r="F95" s="105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05"/>
      <c r="D96" s="122"/>
      <c r="E96" s="105"/>
      <c r="F96" s="105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05"/>
      <c r="D97" s="122"/>
      <c r="E97" s="105"/>
      <c r="F97" s="105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05"/>
      <c r="D98" s="122"/>
      <c r="E98" s="105"/>
      <c r="F98" s="105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05"/>
      <c r="D99" s="122"/>
      <c r="E99" s="105"/>
      <c r="F99" s="105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105"/>
      <c r="D100" s="122"/>
      <c r="E100" s="105"/>
      <c r="F100" s="105"/>
      <c r="G100" s="16"/>
      <c r="H100" s="16"/>
      <c r="I100" s="11"/>
      <c r="J100" s="11"/>
      <c r="K100" s="11"/>
      <c r="L100" s="11"/>
      <c r="M100" s="11"/>
      <c r="N100" s="17"/>
      <c r="O100" s="17"/>
      <c r="P100" s="17"/>
    </row>
    <row r="101" spans="3:19" ht="19.899999999999999" customHeight="1" x14ac:dyDescent="0.25">
      <c r="C101" s="1"/>
      <c r="E101" s="1"/>
      <c r="F101" s="1"/>
      <c r="J101" s="1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ht="19.899999999999999" customHeight="1" x14ac:dyDescent="0.25">
      <c r="C108" s="1"/>
      <c r="E108" s="1"/>
      <c r="F108" s="1"/>
      <c r="J108" s="1"/>
    </row>
    <row r="109" spans="3:19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</sheetData>
  <sheetProtection algorithmName="SHA-512" hashValue="UnAgN7CF+IsHBl8vOVm2//ripgp+2rOYCbfNwSJCl97E8jDCwLnWDCyrD7R8/23jGOs0awuIPyRC5O25QbsRxQ==" saltValue="yWJLGhhBjslJscte8UHHUQ==" spinCount="100000" sheet="1" objects="1" scenarios="1"/>
  <mergeCells count="23">
    <mergeCell ref="N7:N11"/>
    <mergeCell ref="M7:M11"/>
    <mergeCell ref="O7:O11"/>
    <mergeCell ref="U7:U11"/>
    <mergeCell ref="P7:P8"/>
    <mergeCell ref="Q7:Q8"/>
    <mergeCell ref="T7:T8"/>
    <mergeCell ref="V7:V8"/>
    <mergeCell ref="B15:G15"/>
    <mergeCell ref="R14:T14"/>
    <mergeCell ref="R13:T13"/>
    <mergeCell ref="B13:G13"/>
    <mergeCell ref="B14:H14"/>
    <mergeCell ref="L7:L8"/>
    <mergeCell ref="B1:D1"/>
    <mergeCell ref="G5:H5"/>
    <mergeCell ref="I7:I11"/>
    <mergeCell ref="J7:J11"/>
    <mergeCell ref="K7:K11"/>
    <mergeCell ref="B7:B8"/>
    <mergeCell ref="C7:C8"/>
    <mergeCell ref="D7:D8"/>
    <mergeCell ref="E7:E8"/>
  </mergeCells>
  <conditionalFormatting sqref="R7:R11 G7:H11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1">
    <cfRule type="notContainsBlanks" dxfId="2" priority="78">
      <formula>LEN(TRIM(G7))&gt;0</formula>
    </cfRule>
  </conditionalFormatting>
  <conditionalFormatting sqref="T7 T9:T11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J7:J8" xr:uid="{3539D624-7842-4B46-B217-69A9A7C14D31}">
      <formula1>"ANO,NE"</formula1>
    </dataValidation>
    <dataValidation type="list" allowBlank="1" showInputMessage="1" showErrorMessage="1" sqref="E7 E9:E11" xr:uid="{349A6282-9232-40B5-B155-0C95E3B5B228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ignoredErrors>
    <ignoredError sqref="S8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2024-10-25T07:27:45Z</cp:lastPrinted>
  <dcterms:created xsi:type="dcterms:W3CDTF">2014-03-05T12:43:32Z</dcterms:created>
  <dcterms:modified xsi:type="dcterms:W3CDTF">2024-11-01T11:38:07Z</dcterms:modified>
</cp:coreProperties>
</file>